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francesca-martini1\Desktop\PNRR\paesaggio\Documenti agg maggio 2026\"/>
    </mc:Choice>
  </mc:AlternateContent>
  <xr:revisionPtr revIDLastSave="0" documentId="13_ncr:1_{13B33E5A-F3AB-48DA-882E-05CA2C36BF9D}" xr6:coauthVersionLast="47" xr6:coauthVersionMax="47" xr10:uidLastSave="{00000000-0000-0000-0000-000000000000}"/>
  <bookViews>
    <workbookView xWindow="-120" yWindow="-120" windowWidth="29040" windowHeight="15720" xr2:uid="{A27492AD-D676-408F-8D6B-DF1B02828B01}"/>
  </bookViews>
  <sheets>
    <sheet name="Superfici_produttivo" sheetId="4" r:id="rId1"/>
    <sheet name="Istruzioni" sheetId="6" r:id="rId2"/>
    <sheet name="Elenchi_produttivo"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4" l="1" a="1"/>
  <c r="C33" i="4" s="1"/>
  <c r="D8" i="4" a="1"/>
  <c r="D8" i="4" s="1"/>
  <c r="C7" i="4" a="1"/>
  <c r="C7" i="4" s="1"/>
  <c r="B8" i="4" s="1" a="1"/>
  <c r="B8" i="4" s="1"/>
  <c r="D6" i="4" a="1"/>
  <c r="D6" i="4" s="1"/>
  <c r="C5" i="4" a="1"/>
  <c r="C5" i="4" s="1"/>
  <c r="B6" i="4" s="1" a="1"/>
  <c r="B6" i="4" s="1"/>
  <c r="D33" i="4" l="1"/>
  <c r="D27" i="4"/>
  <c r="D25" i="4"/>
  <c r="D26" i="4" l="1"/>
  <c r="D24" i="4"/>
  <c r="D23" i="4"/>
  <c r="C17" i="4"/>
  <c r="C16" i="4"/>
  <c r="C15" i="4"/>
  <c r="C14" i="4"/>
  <c r="C13" i="4"/>
  <c r="D11" i="4"/>
  <c r="D28" i="4" l="1"/>
  <c r="C38" i="4" s="1"/>
  <c r="C8" i="4"/>
  <c r="C18" i="4"/>
  <c r="C6" i="4"/>
  <c r="D19" i="4" l="1"/>
  <c r="B37" i="4" s="1"/>
  <c r="B38" i="4"/>
  <c r="D38" i="4" s="1"/>
  <c r="C37" i="4"/>
  <c r="D37" i="4" l="1"/>
  <c r="D39"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<sst xmlns="http://schemas.openxmlformats.org/spreadsheetml/2006/main" count="187" uniqueCount="137">
  <si>
    <t>Valore minimo/unico zona OMI</t>
  </si>
  <si>
    <t>Categoria catastale</t>
  </si>
  <si>
    <t>Stato conservativo 
(anno costruzione/ristrutturazione)</t>
  </si>
  <si>
    <t>Indicatori di qualità:</t>
  </si>
  <si>
    <t>Infissi con profilo a taglio termico e vetrocamera (si/no)</t>
  </si>
  <si>
    <t>Coefficiente di valorizzazione</t>
  </si>
  <si>
    <t>C/6</t>
  </si>
  <si>
    <t>Valore di Mercato Unitario (VMU)</t>
  </si>
  <si>
    <t>Valori</t>
  </si>
  <si>
    <t>Dati di base</t>
  </si>
  <si>
    <t>Indici</t>
  </si>
  <si>
    <t>Anno costruzione</t>
  </si>
  <si>
    <t>Servizi igienici</t>
  </si>
  <si>
    <t>Impianto condizionamento</t>
  </si>
  <si>
    <t>Infissi</t>
  </si>
  <si>
    <t>SUL mq.</t>
  </si>
  <si>
    <t>SUL omogeneizzata</t>
  </si>
  <si>
    <t>Superficie commerciale (SC)</t>
  </si>
  <si>
    <t>Costo di produzione unitario base 100</t>
  </si>
  <si>
    <t>Anno</t>
  </si>
  <si>
    <t>CPU</t>
  </si>
  <si>
    <t>Valore di Mercato (VM)</t>
  </si>
  <si>
    <t>Costo di Produzione (CP)</t>
  </si>
  <si>
    <t>Valore unitario</t>
  </si>
  <si>
    <t>SC</t>
  </si>
  <si>
    <t>Profitto/Sanzione (P/S)</t>
  </si>
  <si>
    <t>Tipologia OMI: inserire categoria catastale</t>
  </si>
  <si>
    <t>Costo produzione unitario attualizzato (CPU)
(Inserire l'anno di redazione della perizia)</t>
  </si>
  <si>
    <t>Sezione 4
Calcolo del Profitto/Sanzione</t>
  </si>
  <si>
    <t>Tipologia</t>
  </si>
  <si>
    <t>Stato conservativo</t>
  </si>
  <si>
    <t>SI</t>
  </si>
  <si>
    <t>SCADENTE</t>
  </si>
  <si>
    <t>NO</t>
  </si>
  <si>
    <t>NORMALE</t>
  </si>
  <si>
    <t>OTTIMO</t>
  </si>
  <si>
    <t>Coefficiente di adeguamento tipologico</t>
  </si>
  <si>
    <t>Coefficiente di conservazione</t>
  </si>
  <si>
    <t>Sezione 3
Calcolo del Costo di Produzione Unitario (CPU)</t>
  </si>
  <si>
    <t>Valori BDQOMI</t>
  </si>
  <si>
    <t>Tipologia intervento</t>
  </si>
  <si>
    <t>Qualsiasi intervento non valutabile per superficie o incremento di valore dell'immobile</t>
  </si>
  <si>
    <t>Ristrutturazione edilizia (DPR 380/2001 art.3 c.1 lett. d)</t>
  </si>
  <si>
    <t>Restauro e risanamento conservativo (DPR 380/2001 art.3 c.1 lett. c)</t>
  </si>
  <si>
    <t>Manutenzione straordinaria (DPR 380/2001 art.3 c.1 lett. b)</t>
  </si>
  <si>
    <t>Spogliatoio</t>
  </si>
  <si>
    <t>Laboratori</t>
  </si>
  <si>
    <t>C/2</t>
  </si>
  <si>
    <t>C/3</t>
  </si>
  <si>
    <t>D/1</t>
  </si>
  <si>
    <t>D/10</t>
  </si>
  <si>
    <t>Spogliatoio (si/no)</t>
  </si>
  <si>
    <t>Servizi igienici (si/no)</t>
  </si>
  <si>
    <t>Parcheggio (si/no)</t>
  </si>
  <si>
    <t>Sezione 1 
Calcolo del Valore di mercato unitario dell'immobile principale (VMU)</t>
  </si>
  <si>
    <t>C/1</t>
  </si>
  <si>
    <t>D/7</t>
  </si>
  <si>
    <t>A/10</t>
  </si>
  <si>
    <t>Negozi</t>
  </si>
  <si>
    <t>B/4</t>
  </si>
  <si>
    <t>D/5</t>
  </si>
  <si>
    <t>Parcheggio</t>
  </si>
  <si>
    <t>Uffici</t>
  </si>
  <si>
    <t>Magazzini</t>
  </si>
  <si>
    <t>SUPERFICI</t>
  </si>
  <si>
    <t>Locali per le funzioni principali e a servizio diretto di questi (sono compresi anche vani scala e pianerottoli; alloggio e vani per custode, guardiania e simili; retronegozi)</t>
  </si>
  <si>
    <t>Pertinenze esclusive (dotazioni esterne): Balconi, terrazze, verande, porticati, patii, tettoie aperte e simili; piazzali, aree di manovra, depositi all'aperto e aree verdi; parcheggi per l'utenza</t>
  </si>
  <si>
    <t>Locali e dotazioni accessorie di servizio (dotazioni interne) di pertinenza esclusiva non comunicanti con vani principali e/o accessori (sottonegozi; archivi, depositi, cantine, soffitte soppalchi e simili; box e posti auto per il personale)</t>
  </si>
  <si>
    <t>Uffici strutturati</t>
  </si>
  <si>
    <t>Capannoni tipici</t>
  </si>
  <si>
    <t>Capannoni industriali</t>
  </si>
  <si>
    <t>Selezionare categoria</t>
  </si>
  <si>
    <t>Selezionare anno</t>
  </si>
  <si>
    <t>Selezionare tipologia</t>
  </si>
  <si>
    <t>Selezionare stato conservazione</t>
  </si>
  <si>
    <t>Selezionare</t>
  </si>
  <si>
    <t xml:space="preserve">Sezione 2
Calcolo della Superficie Commerciale delle opere non autorizzate (SC)
Le misure sono al lordo dei muri interni e perimetrali, e al 50% dei muri di confine </t>
  </si>
  <si>
    <t>Autorimesse Box Posti auto</t>
  </si>
  <si>
    <t>CALCOLO DEL PROFITTO NELLA PERIZIA DI STIMA</t>
  </si>
  <si>
    <t>PER NUOVE COSTRUZIONI, AMPLIAMENTI, CAMBI DI DESTINAZIONE D'USO</t>
  </si>
  <si>
    <t>RIFERIMENTI E ISTRUZIONI PER LA COMPILAZIONE DEL FOGLIO DI CALCOLO</t>
  </si>
  <si>
    <t>PREMESSA</t>
  </si>
  <si>
    <t>CALCOLO DEL VALORE DI MERCATO UNITARIO (VMU)</t>
  </si>
  <si>
    <t>ISTRUZIONI PER LA COMPILAZIONE: Riempire le sole celle colorate (indicate nella tabella) utilizzando, quando presenti, i valori preimpostati nel menù a tendina.</t>
  </si>
  <si>
    <t>CELLA/DATO</t>
  </si>
  <si>
    <t>INSERIMENTO</t>
  </si>
  <si>
    <t>VALORI</t>
  </si>
  <si>
    <t>B5: Tipologia OMI</t>
  </si>
  <si>
    <t>Utilizzare il menù a tendina</t>
  </si>
  <si>
    <t>Selezionare dal menù a tendina la categoria catastale dell’immobile. La categoria catastale da selezionare, in caso di cambi di destinazione d'uso, o, per nuove costruzioni, se non ancora assegnata, è quella che meglio rappresenta l'uso in essere o previsto nei vani oggetto dell'accertamento di compatibilità.</t>
  </si>
  <si>
    <t>D5: Tipologia OMI</t>
  </si>
  <si>
    <t>B7: Stato conservativo</t>
  </si>
  <si>
    <t>Selezionare dal menù a tendina l’anno di costruzione dell’immobile o quello dell’ultima ristrutturazione alla quale è stato sottoposto.</t>
  </si>
  <si>
    <t>D7: Stato conservativo</t>
  </si>
  <si>
    <t>D9 - D10: Valori minimo/massimo zona OMI</t>
  </si>
  <si>
    <t>Inserimento libero</t>
  </si>
  <si>
    <t>SEZIONE 2</t>
  </si>
  <si>
    <t>CALCOLO DELLA SUPERFICIE COMMERCIALE (SC)</t>
  </si>
  <si>
    <t>Ulteriori elementi utili per la definizione della superficie commerciale di un immobile, qualunque sia la sua destinazione, sono contenuti nell’”Allegato 5 – Istruzioni per la determinazione della consistenza degli immobili urbani per la rilevazione dei dati dell’Osservatorio del Mercato Immobiliare” scaricabile dal sito web dell’Agenzia delle Entrate.</t>
  </si>
  <si>
    <t>SEZIONE 3</t>
  </si>
  <si>
    <t>CALCOLO DEL COSTO DI PRODUZIONE UNITARIO (CPU)</t>
  </si>
  <si>
    <t>RIFERIMENTI: Il Costo di produzione unitario (CPU) presunto, assume come base il valore fissato nel Decreto del Ministro dei Lavori Pubblici 18 dicembre 1998 “Determinazione del costo base di produzione a metro quadrato degli immobili ultimati nel 1997” riparametrato all’anno nel quale viene redatta la Perizia di stima per il calcolo del profitto. Nella cella di calcolo C37, sono riportati i coefficienti di rivalutazione calcolati dall’ISTAT nella Banca Dati dell’indice dei prezzi riferiti al “Costo di costruzione di un fabbricato residenziale” a partire dal 1967.</t>
  </si>
  <si>
    <t>Il costo unitario, fissato dal decreto sopra richiamato per l’anno 1997 in £ 1.276.000 al mq. (al netto della quota del 12% attribuita al costo del terreno), pari ad € 659,001 per mq. di Superficie commerciale calcolata come alla precedente sezione 2, è riparametrato in conformità ai coefficienti di rivalutazione aggiornati calcolati dall’ISTAT, riportando la base dati uguale a 100 all’anno 2015. Pertanto, per comodità di calcolo e per semplificare la ricerca del costo di produzione delle opere realizzate in assenza o difformità dell’autorizzazione paesaggistica, viene utilizzato il costo di produzione presunto, parametrato all’anno 2015 (media annua), pari ad € 972,002.</t>
  </si>
  <si>
    <t xml:space="preserve">Selezionare dal menù a tendina l’anno nel quale viene redatta la perizia di stima. </t>
  </si>
  <si>
    <t>RIFERIMENTI: Per la determinazione, in forma semplificata, del profitto conseguito con la realizzazione di opere in assenza/difformità dall’Autorizzazione paesaggistica, sono stati presi come riferimento i dati forniti dall’agenzia delle Entrate, organismo operativo del Ministero dell’Economia e delle Finanze, attraverso la Banca dati delle quotazioni dell’Osservatorio dei valori immobiliari (BDQ OMI). L’Agenzia fornisce fin dal 2004 i valori di mercato unitari (per mq. di superficie lorda/netta) degli immobili presenti sul territorio nazionale.</t>
  </si>
  <si>
    <t>Impianto di climatizzazione (si/no)</t>
  </si>
  <si>
    <t>B15: Indicatori qualità. Climatizzazione</t>
  </si>
  <si>
    <t>Inserire il valore della Superficie utile lorda calcolata come prescritto nell’Allegato C del DPR 138/1998 e "Allegato 5 – Istruzioni per la determinazione della consistenza degli immobili urbani per la rilevazione dei dati dell’Osservatorio del Mercato Immobiliare".</t>
  </si>
  <si>
    <t>B23: Locali per le funzioni principali e a servizio diretto</t>
  </si>
  <si>
    <t>B24: Locali e dotazioni accessorie di servizio (dotazioni interne) di pertinenza esclusiva comunicanti</t>
  </si>
  <si>
    <t>B25: Locali e dotazioni accessorie di servizio (dotazioni interne) di pertinenza esclusiva non comunicanti</t>
  </si>
  <si>
    <t>B26: Pertinenze esclusive (dotazioni esterne)</t>
  </si>
  <si>
    <t>B27: Per i negozi. Pertinenze esclusive (dotazioni esterne)</t>
  </si>
  <si>
    <t>Indicatori di qualità. Selezionare dal menù a tendina il valore relativo alla presenza/assenza dell'impianto di climatizzazione (riscaldamento/raffrescamento combinato e/o solo raffrescamento).</t>
  </si>
  <si>
    <t>Indicatori di qualità. Selezionare dal menù a tendina il valore relativo alla presenza/assenza di infissi con taglio termico e vetrocamera .</t>
  </si>
  <si>
    <t>B13: Indicatori qualità: Spogliatoio.</t>
  </si>
  <si>
    <t>B14: Indicatori qualità: Servizi igienici.</t>
  </si>
  <si>
    <t>B16: Indicatori qualità: Serramenti</t>
  </si>
  <si>
    <t>B17: Indicatori qualità: Parcheggio</t>
  </si>
  <si>
    <t>Indicatori di qualità. Selezionare dal menù a tendina il valore relativo alla presenza/assenza dello spogliatoio.</t>
  </si>
  <si>
    <t>Indicatori di qualità. Selezionare dal menù a tendina il valore relativo alla presenza/assenza dei servizi igienici.</t>
  </si>
  <si>
    <t>Indicatori di qualità. Selezionare dal menù a tendina il valore relativo alla presenza/assenza di parcheggio.</t>
  </si>
  <si>
    <t xml:space="preserve">SEZIONE 1: </t>
  </si>
  <si>
    <t>IMMOBILI PRODUTTIVI</t>
  </si>
  <si>
    <t>Selezionare dal menù a tendina la tipologia edilizia presente nella BDQOMI scegliendo fra quelle proposte per la zona nella quale è collocato l’immobile. Se presente, selezionare la tipologia riferita alla categoria catastale riportata nella cella C5. Se quella tipologia non è presente nella zona OMI, è plausibile effettuare la ricerca della corretta tipologia in zone prossime a quella dove è situato l'edificio; se anche in tali zone non sono presenti dati utili, selezionare la tipologia  più prossima a quella evidenziata nella cella C5. In questo caso il sistema riparametra automaticamente il coefficiente di adeguamento sulla base delle differenze di valore accertate per le diverse tipologie.</t>
  </si>
  <si>
    <t>Selezionare dal menù a tendina lo stato di conservazione scegliendo fra quelli proposti per la zona nella quale è collocato l’immobile. Se presente, selezionare quello riferito alla vetustà riportato nella cella C7. Se quello stato di conservazione non è presente nella zona OMI, selezionare la tipologia “NORMALE”. In assenza anche di questo stato selezionare quello più prossimo a quello evidenziato nella cella C7. In questo caso il sistema riparametra automaticamente il coefficiente di adeguamento sulla base delle differenze di valore accertate per i diversi stati di conservazione.</t>
  </si>
  <si>
    <t>RIFERIMENTI: Per la determinazione della consistenza dell’immobile, così come del calcolo dei valori di mercato e del costo di produzione delle opere, si assumono i criteri generali contenuti nell’Allegato C  “Norme tecniche per la determinazione della superficie catastale delle unità immobiliari a destinazione ordinaria (gruppi R, P, T)” del DPR 138/98 “Regolamento per la revisione delle zone censuarie e delle tariffe d'estimo in esecuzione alla Legge 662/96”.</t>
  </si>
  <si>
    <t>B33: Costo produzione attualizzato</t>
  </si>
  <si>
    <t>Valore massimo/unico zona OMI</t>
  </si>
  <si>
    <t>Riportare nelle celle rispettivamente il valore minimo e massimo rilevati nella BDQ OMI riferiti alla zona, alla tipologia e allo stato di conservazione riportati in tabella, con riferimento, per questi ultimi, ai valori contenuti nelle celle D5 e D7. Qualora nella BDQ OMI riferita alla zona sia indicato un solo valore, riportare questo in entrambe le celle.</t>
  </si>
  <si>
    <t>Il costo di produzione così determinato riferito agli immobili residenziali, è riparametrato, sulla base dei valori statistici medi contenuti nella Banca dati delle quotazioni per i valori dell'Osservatorio del mercato immobiliare, applicando un coefficiente pari allo 0,60 riferito alla tipologia "Capannoni industriali". Nella cella C5, il sistema introduce quindi un ulteriore coefficiente di adeguamento che rimodula, in modo automatico, il valore di mercato sulla base delle differenze accertate per le diverse tipologie riconducibili agli immobili produttivi.</t>
  </si>
  <si>
    <t>Locali e dotazioni accessorie di servizio (dotazioni interne) di pertinenza esclusiva comunicanti con vani principali e/o accessori (sottonegozi; archivi, depositi, cantine, soffitte, soppalchi e simili; locali per il personale quali mensa, spogliatoio, infermeria, sale riunione, svago e riposo;  box e posti auto per il personale)</t>
  </si>
  <si>
    <t>Coefficiente</t>
  </si>
  <si>
    <t xml:space="preserve">Il Tool è uno strumento informatico che propone, in via sperimentale, un sistema di calcolo semplificato per la determinazione del profitto relativo alla realizzazione di interventi edilizi su immobili tutelati o compresi in zone oggetto di tutela, in assenza/difformità dall’Autorizzazione paesaggistica.
Le celle colorate del foglio di calcolo rappresentano i dati di base, che l’estensore della perizia può utilizzare, insieme al “Modello perizia di stima semplificato”, per semplificare il procedimento, ridurre i tempi per il rilascio dell’Autorizzazione paesaggistica, e rendere esplicita, trasparente, oggettiva e possibilmente condivisa, la metodologia utilizzata per la determinazione del profitto nelle perizie di stima.
Il “Tool” informatico consente, riempite le celle evidenziate con i dati raccolti dal professionista, di calcolare, in modo automatico, il Valore di mercato unitario (VMU) dell’immobile oggetto della stima, la Superficie commerciale delle parti realizzate/modificate in assenza/difformità dell'autorizzazione (SC), il Costo di produzione unitario (CPU) attualizzato al momento di redazione della stima, e, infine, il valore del Profitto sul quale l’Ente competente determina l’importo della Sanzione da comminare.
La metodologia proposta costituisce anche un sistema di controllo da parte dell’Amministrazione procedente per verificare la congruità dell’importo del profitto determinato dal professionista con i metodi riconosciuti previsti dall’IVE (International valuation standards) e EVS (European valuation standards).
Nei paragrafi successivi sono indicati i riferimenti normativi e/o regolamentari alla base della metodologia proposta, mutuati da provvedimenti di legge e/o da Banche Dati riconducibili ad organismi pubblici, accessibili liberamente. </t>
  </si>
  <si>
    <r>
      <rPr>
        <sz val="13"/>
        <rFont val="Verdana Pro Cond"/>
        <family val="2"/>
      </rPr>
      <t>D</t>
    </r>
    <r>
      <rPr>
        <sz val="11"/>
        <rFont val="Verdana Pro Cond"/>
        <family val="2"/>
      </rPr>
      <t xml:space="preserve"> valori massimo/minimo</t>
    </r>
  </si>
  <si>
    <r>
      <rPr>
        <b/>
        <sz val="11"/>
        <rFont val="Verdana Pro Cond"/>
        <family val="2"/>
      </rPr>
      <t>Per i negozi</t>
    </r>
    <r>
      <rPr>
        <sz val="11"/>
        <rFont val="Verdana Pro Cond"/>
        <family val="2"/>
      </rPr>
      <t>. Pertinenze esclusive (dotazioni esterne): Balconi, terrazze, verande, porticati, patii, tettoie aperte e simili; piazzali, aree di manovra, depositi all'aperto e aree verdi; parcheggi per l'utenza</t>
    </r>
  </si>
  <si>
    <r>
      <t xml:space="preserve">CALCOLO DEL PROFITTO NELLE PERIZIE DI STIMA
PER NUOVE COSTRUZIONI, AMPLIAMENTI, CAMBI DI DESTINAZIONE D'USO
</t>
    </r>
    <r>
      <rPr>
        <b/>
        <sz val="11"/>
        <color rgb="FF0070C0"/>
        <rFont val="Verdana Pro Cond"/>
        <family val="2"/>
      </rPr>
      <t>IMMOBILI PRODUTTIVI
ID ____ Comune di __________ ()  Identificativo catastale (Fg ___, mapp ___, sub __)</t>
    </r>
    <r>
      <rPr>
        <sz val="11"/>
        <color rgb="FF0070C0"/>
        <rFont val="Verdana Pro Cond"/>
        <family val="2"/>
      </rPr>
      <t xml:space="preserve">
(Inserire i dati nelle celle colorate utilizzando, ove presente, il menù a tendina;
leggere attentamente le istruzioni consultabili nel foglio "Istruzioni" allegato al file)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</si>
</sst>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_ ;[Red]\-#,##0\ "/>
  </numFmts>
  <fonts count="12" x14ac:knownFonts="1">
    <font>
      <sz val="11"/>
      <color theme="1"/>
      <name val="Calibri"/>
      <family val="2"/>
      <scheme val="minor"/>
    </font>
    <font>
      <sz val="11"/>
      <name val="Verdana Pro Cond"/>
      <family val="2"/>
    </font>
    <font>
      <sz val="11"/>
      <color rgb="FF0070C0"/>
      <name val="Verdana Pro Cond"/>
      <family val="2"/>
    </font>
    <font>
      <b/>
      <sz val="11"/>
      <color rgb="FF0070C0"/>
      <name val="Verdana Pro Cond"/>
      <family val="2"/>
    </font>
    <font>
      <sz val="11"/>
      <color rgb="FFFFFFFF"/>
      <name val="Verdana Pro Cond"/>
      <family val="2"/>
    </font>
    <font>
      <sz val="11"/>
      <color rgb="FF000000"/>
      <name val="Verdana Pro Cond"/>
      <family val="2"/>
    </font>
    <font>
      <sz val="11"/>
      <color theme="0"/>
      <name val="Verdana Pro Cond"/>
      <family val="2"/>
    </font>
    <font>
      <sz val="13"/>
      <name val="Verdana Pro Cond"/>
      <family val="2"/>
    </font>
    <font>
      <b/>
      <sz val="11"/>
      <name val="Verdana Pro Cond"/>
      <family val="2"/>
    </font>
    <font>
      <b/>
      <sz val="11"/>
      <color rgb="FF000000"/>
      <name val="Verdana Pro Cond"/>
      <family val="2"/>
    </font>
    <font>
      <sz val="11"/>
      <color theme="1"/>
      <name val="Verdana Pro Cond"/>
      <family val="2"/>
    </font>
    <font>
      <sz val="11"/>
      <color rgb="FFFF0000"/>
      <name val="Verdana Pro Cond"/>
      <family val="2"/>
    </font>
  </fonts>
  <fills count="5">
    <fill>
      <patternFill patternType="none"/>
    </fill>
    <fill>
      <patternFill patternType="gray125"/>
    </fill>
    <fill>
      <patternFill patternType="solid">
        <fgColor theme="8" tint="-0.499984740745262"/>
        <bgColor rgb="FF000000"/>
      </patternFill>
    </fill>
    <fill>
      <patternFill patternType="solid">
        <fgColor theme="0" tint="-4.9989318521683403E-2"/>
        <bgColor rgb="FF000000"/>
      </patternFill>
    </fill>
    <fill>
      <patternFill patternType="solid">
        <fgColor rgb="FFD9D9D9"/>
        <bgColor rgb="FF000000"/>
      </patternFill>
    </fill>
  </fills>
  <borders count="22">
    <border>
      <left/>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style="thin">
        <color auto="1"/>
      </left>
      <right/>
      <top/>
      <bottom style="thin">
        <color auto="1"/>
      </bottom>
      <diagonal/>
    </border>
  </borders>
  <cellStyleXfs count="1">
    <xf numFmtId="0" fontId="0" fillId="0" borderId="0"/>
  </cellStyleXfs>
  <cellXfs count="104">
    <xf numFmtId="0" fontId="0" fillId="0" borderId="0" xfId="0"/>
    <xf numFmtId="0" fontId="0" fillId="0" borderId="0" xfId="0" applyAlignment="1">
      <alignment horizontal="center" vertical="center" wrapText="1"/>
    </xf>
    <xf numFmtId="0" fontId="0" fillId="0" borderId="0" xfId="0" applyAlignment="1">
      <alignment wrapText="1"/>
    </xf>
    <xf numFmtId="0" fontId="1" fillId="3" borderId="14" xfId="0" applyFont="1" applyFill="1" applyBorder="1" applyAlignment="1">
      <alignment horizontal="center" vertical="center"/>
    </xf>
    <xf numFmtId="4" fontId="5" fillId="3" borderId="15" xfId="0" applyNumberFormat="1" applyFont="1" applyFill="1" applyBorder="1" applyAlignment="1">
      <alignment horizontal="center" vertical="center"/>
    </xf>
    <xf numFmtId="4" fontId="5" fillId="3" borderId="15" xfId="0" applyNumberFormat="1" applyFont="1" applyFill="1" applyBorder="1" applyAlignment="1">
      <alignment horizontal="center" wrapText="1"/>
    </xf>
    <xf numFmtId="4" fontId="5" fillId="3" borderId="16" xfId="0" applyNumberFormat="1" applyFont="1" applyFill="1" applyBorder="1" applyAlignment="1">
      <alignment horizontal="center" vertical="center"/>
    </xf>
    <xf numFmtId="0" fontId="1" fillId="3" borderId="8" xfId="0" applyFont="1" applyFill="1" applyBorder="1" applyAlignment="1">
      <alignment horizontal="left"/>
    </xf>
    <xf numFmtId="4" fontId="6" fillId="2" borderId="9" xfId="0" applyNumberFormat="1" applyFont="1" applyFill="1" applyBorder="1" applyAlignment="1">
      <alignment horizontal="center" wrapText="1"/>
    </xf>
    <xf numFmtId="4" fontId="5" fillId="3" borderId="9" xfId="0" applyNumberFormat="1" applyFont="1" applyFill="1" applyBorder="1" applyAlignment="1">
      <alignment horizontal="center" wrapText="1"/>
    </xf>
    <xf numFmtId="4" fontId="6" fillId="2" borderId="10" xfId="0" applyNumberFormat="1" applyFont="1" applyFill="1" applyBorder="1" applyAlignment="1">
      <alignment horizontal="center" wrapText="1"/>
    </xf>
    <xf numFmtId="0" fontId="1" fillId="3" borderId="2" xfId="0" applyFont="1" applyFill="1" applyBorder="1" applyAlignment="1">
      <alignment wrapText="1"/>
    </xf>
    <xf numFmtId="4" fontId="1" fillId="3" borderId="3" xfId="0" applyNumberFormat="1" applyFont="1" applyFill="1" applyBorder="1" applyAlignment="1">
      <alignment horizontal="right" wrapText="1"/>
    </xf>
    <xf numFmtId="4" fontId="1" fillId="3" borderId="3" xfId="0" applyNumberFormat="1" applyFont="1" applyFill="1" applyBorder="1" applyAlignment="1">
      <alignment wrapText="1"/>
    </xf>
    <xf numFmtId="4" fontId="1" fillId="3" borderId="4" xfId="0" applyNumberFormat="1" applyFont="1" applyFill="1" applyBorder="1"/>
    <xf numFmtId="1" fontId="6" fillId="2" borderId="3" xfId="0" applyNumberFormat="1" applyFont="1" applyFill="1" applyBorder="1" applyAlignment="1">
      <alignment horizontal="center" wrapText="1"/>
    </xf>
    <xf numFmtId="4" fontId="5" fillId="3" borderId="3" xfId="0" applyNumberFormat="1" applyFont="1" applyFill="1" applyBorder="1" applyAlignment="1">
      <alignment horizontal="center" wrapText="1"/>
    </xf>
    <xf numFmtId="4" fontId="6" fillId="2" borderId="4" xfId="0" applyNumberFormat="1" applyFont="1" applyFill="1" applyBorder="1" applyAlignment="1">
      <alignment horizontal="center" wrapText="1"/>
    </xf>
    <xf numFmtId="4" fontId="5" fillId="3" borderId="3" xfId="0" applyNumberFormat="1" applyFont="1" applyFill="1" applyBorder="1" applyAlignment="1">
      <alignment horizontal="right" wrapText="1"/>
    </xf>
    <xf numFmtId="4" fontId="5" fillId="3" borderId="3" xfId="0" applyNumberFormat="1" applyFont="1" applyFill="1" applyBorder="1" applyAlignment="1">
      <alignment wrapText="1"/>
    </xf>
    <xf numFmtId="4" fontId="5" fillId="3" borderId="4" xfId="0" applyNumberFormat="1" applyFont="1" applyFill="1" applyBorder="1"/>
    <xf numFmtId="0" fontId="1" fillId="3" borderId="2" xfId="0" applyFont="1" applyFill="1" applyBorder="1"/>
    <xf numFmtId="4" fontId="6" fillId="2" borderId="3" xfId="0" applyNumberFormat="1" applyFont="1" applyFill="1" applyBorder="1"/>
    <xf numFmtId="4" fontId="6" fillId="2" borderId="4" xfId="0" applyNumberFormat="1" applyFont="1" applyFill="1" applyBorder="1"/>
    <xf numFmtId="0" fontId="1" fillId="3" borderId="2" xfId="0" applyFont="1" applyFill="1" applyBorder="1" applyAlignment="1">
      <alignment horizontal="right"/>
    </xf>
    <xf numFmtId="4" fontId="5" fillId="3" borderId="3" xfId="0" applyNumberFormat="1" applyFont="1" applyFill="1" applyBorder="1" applyAlignment="1">
      <alignment horizontal="center"/>
    </xf>
    <xf numFmtId="3" fontId="6" fillId="2" borderId="3" xfId="0" applyNumberFormat="1" applyFont="1" applyFill="1" applyBorder="1" applyAlignment="1">
      <alignment horizontal="center"/>
    </xf>
    <xf numFmtId="4" fontId="6" fillId="2" borderId="3" xfId="0" applyNumberFormat="1" applyFont="1" applyFill="1" applyBorder="1" applyAlignment="1">
      <alignment horizontal="center"/>
    </xf>
    <xf numFmtId="0" fontId="1" fillId="3" borderId="11" xfId="0" applyFont="1" applyFill="1" applyBorder="1"/>
    <xf numFmtId="4" fontId="5" fillId="3" borderId="12" xfId="0" applyNumberFormat="1" applyFont="1" applyFill="1" applyBorder="1" applyAlignment="1">
      <alignment horizontal="center"/>
    </xf>
    <xf numFmtId="4" fontId="5" fillId="3" borderId="12" xfId="0" applyNumberFormat="1" applyFont="1" applyFill="1" applyBorder="1" applyAlignment="1">
      <alignment wrapText="1"/>
    </xf>
    <xf numFmtId="4" fontId="5" fillId="3" borderId="13" xfId="0" applyNumberFormat="1" applyFont="1" applyFill="1" applyBorder="1"/>
    <xf numFmtId="0" fontId="1" fillId="3" borderId="5" xfId="0" applyFont="1" applyFill="1" applyBorder="1" applyAlignment="1">
      <alignment horizontal="right"/>
    </xf>
    <xf numFmtId="4" fontId="5" fillId="3" borderId="6" xfId="0" applyNumberFormat="1" applyFont="1" applyFill="1" applyBorder="1" applyAlignment="1">
      <alignment horizontal="center"/>
    </xf>
    <xf numFmtId="4" fontId="5" fillId="3" borderId="6" xfId="0" applyNumberFormat="1" applyFont="1" applyFill="1" applyBorder="1" applyAlignment="1">
      <alignment wrapText="1"/>
    </xf>
    <xf numFmtId="4" fontId="8" fillId="3" borderId="7" xfId="0" applyNumberFormat="1" applyFont="1" applyFill="1" applyBorder="1"/>
    <xf numFmtId="0" fontId="1" fillId="0" borderId="0" xfId="0" applyFont="1"/>
    <xf numFmtId="4" fontId="5" fillId="0" borderId="0" xfId="0" applyNumberFormat="1" applyFont="1" applyAlignment="1">
      <alignment horizontal="center"/>
    </xf>
    <xf numFmtId="4" fontId="5" fillId="0" borderId="0" xfId="0" applyNumberFormat="1" applyFont="1" applyAlignment="1">
      <alignment wrapText="1"/>
    </xf>
    <xf numFmtId="4" fontId="5" fillId="0" borderId="0" xfId="0" applyNumberFormat="1" applyFont="1"/>
    <xf numFmtId="0" fontId="1" fillId="3" borderId="5" xfId="0" applyFont="1" applyFill="1" applyBorder="1" applyAlignment="1">
      <alignment horizontal="center" vertical="center"/>
    </xf>
    <xf numFmtId="4" fontId="5" fillId="3" borderId="6" xfId="0" applyNumberFormat="1" applyFont="1" applyFill="1" applyBorder="1" applyAlignment="1">
      <alignment horizontal="center" vertical="center"/>
    </xf>
    <xf numFmtId="4" fontId="5" fillId="3" borderId="6" xfId="0" applyNumberFormat="1" applyFont="1" applyFill="1" applyBorder="1" applyAlignment="1">
      <alignment horizontal="center" vertical="center" wrapText="1"/>
    </xf>
    <xf numFmtId="4" fontId="5" fillId="3" borderId="7" xfId="0" applyNumberFormat="1" applyFont="1" applyFill="1" applyBorder="1" applyAlignment="1">
      <alignment horizontal="center" vertical="center" wrapText="1"/>
    </xf>
    <xf numFmtId="0" fontId="1" fillId="3" borderId="8" xfId="0" applyFont="1" applyFill="1" applyBorder="1" applyAlignment="1">
      <alignment horizontal="justify" vertical="center" wrapText="1"/>
    </xf>
    <xf numFmtId="4" fontId="6" fillId="2" borderId="9" xfId="0" applyNumberFormat="1" applyFont="1" applyFill="1" applyBorder="1" applyAlignment="1">
      <alignment horizontal="right"/>
    </xf>
    <xf numFmtId="4" fontId="5" fillId="3" borderId="9" xfId="0" applyNumberFormat="1" applyFont="1" applyFill="1" applyBorder="1" applyAlignment="1">
      <alignment wrapText="1"/>
    </xf>
    <xf numFmtId="4" fontId="5" fillId="3" borderId="10" xfId="0" applyNumberFormat="1" applyFont="1" applyFill="1" applyBorder="1"/>
    <xf numFmtId="0" fontId="1" fillId="3" borderId="2" xfId="0" applyFont="1" applyFill="1" applyBorder="1" applyAlignment="1">
      <alignment horizontal="justify" vertical="center" wrapText="1"/>
    </xf>
    <xf numFmtId="4" fontId="6" fillId="2" borderId="3" xfId="0" applyNumberFormat="1" applyFont="1" applyFill="1" applyBorder="1" applyAlignment="1">
      <alignment horizontal="right"/>
    </xf>
    <xf numFmtId="0" fontId="1" fillId="3" borderId="2" xfId="0" applyFont="1" applyFill="1" applyBorder="1" applyAlignment="1">
      <alignment horizontal="justify" vertical="center"/>
    </xf>
    <xf numFmtId="165" fontId="9" fillId="3" borderId="7" xfId="0" applyNumberFormat="1" applyFont="1" applyFill="1" applyBorder="1"/>
    <xf numFmtId="0" fontId="1" fillId="3" borderId="5" xfId="0" applyFont="1" applyFill="1" applyBorder="1"/>
    <xf numFmtId="4" fontId="5" fillId="3" borderId="7" xfId="0" applyNumberFormat="1" applyFont="1" applyFill="1" applyBorder="1" applyAlignment="1">
      <alignment horizontal="center" vertical="center"/>
    </xf>
    <xf numFmtId="0" fontId="1" fillId="3" borderId="18" xfId="0" applyFont="1" applyFill="1" applyBorder="1"/>
    <xf numFmtId="1" fontId="5" fillId="3" borderId="19" xfId="0" applyNumberFormat="1" applyFont="1" applyFill="1" applyBorder="1" applyAlignment="1">
      <alignment horizontal="center"/>
    </xf>
    <xf numFmtId="4" fontId="5" fillId="3" borderId="19" xfId="0" applyNumberFormat="1" applyFont="1" applyFill="1" applyBorder="1" applyAlignment="1">
      <alignment wrapText="1"/>
    </xf>
    <xf numFmtId="4" fontId="5" fillId="3" borderId="20" xfId="0" applyNumberFormat="1" applyFont="1" applyFill="1" applyBorder="1"/>
    <xf numFmtId="0" fontId="1" fillId="3" borderId="5" xfId="0" applyFont="1" applyFill="1" applyBorder="1" applyAlignment="1">
      <alignment horizontal="left" wrapText="1"/>
    </xf>
    <xf numFmtId="1" fontId="6" fillId="2" borderId="6" xfId="0" applyNumberFormat="1" applyFont="1" applyFill="1" applyBorder="1" applyAlignment="1">
      <alignment horizontal="center" wrapText="1"/>
    </xf>
    <xf numFmtId="4" fontId="1" fillId="3" borderId="6" xfId="0" applyNumberFormat="1" applyFont="1" applyFill="1" applyBorder="1" applyAlignment="1">
      <alignment wrapText="1"/>
    </xf>
    <xf numFmtId="4" fontId="9" fillId="3" borderId="7" xfId="0" applyNumberFormat="1" applyFont="1" applyFill="1" applyBorder="1"/>
    <xf numFmtId="0" fontId="1" fillId="3" borderId="8" xfId="0" applyFont="1" applyFill="1" applyBorder="1"/>
    <xf numFmtId="4" fontId="5" fillId="3" borderId="9" xfId="0" applyNumberFormat="1" applyFont="1" applyFill="1" applyBorder="1" applyAlignment="1">
      <alignment horizontal="center"/>
    </xf>
    <xf numFmtId="165" fontId="5" fillId="3" borderId="9" xfId="0" applyNumberFormat="1" applyFont="1" applyFill="1" applyBorder="1" applyAlignment="1">
      <alignment wrapText="1"/>
    </xf>
    <xf numFmtId="165" fontId="5" fillId="3" borderId="12" xfId="0" applyNumberFormat="1" applyFont="1" applyFill="1" applyBorder="1" applyAlignment="1">
      <alignment wrapText="1"/>
    </xf>
    <xf numFmtId="164" fontId="9" fillId="3" borderId="7" xfId="0" applyNumberFormat="1" applyFont="1" applyFill="1" applyBorder="1"/>
    <xf numFmtId="0" fontId="8" fillId="0" borderId="0" xfId="0" applyFont="1" applyAlignment="1">
      <alignment horizontal="center" wrapText="1"/>
    </xf>
    <xf numFmtId="0" fontId="1" fillId="0" borderId="0" xfId="0" applyFont="1" applyAlignment="1">
      <alignment horizontal="justify" vertical="center" wrapText="1"/>
    </xf>
    <xf numFmtId="0" fontId="1" fillId="4" borderId="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justify"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justify" vertical="center" wrapText="1"/>
    </xf>
    <xf numFmtId="0" fontId="1" fillId="4" borderId="14" xfId="0" applyFont="1" applyFill="1" applyBorder="1" applyAlignment="1">
      <alignment horizontal="left"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justify" vertical="center" wrapText="1"/>
    </xf>
    <xf numFmtId="0" fontId="1" fillId="0" borderId="0" xfId="0" applyFont="1" applyAlignment="1">
      <alignment wrapText="1"/>
    </xf>
    <xf numFmtId="0" fontId="1" fillId="0" borderId="14"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justify" vertical="center" wrapText="1"/>
    </xf>
    <xf numFmtId="0" fontId="1" fillId="0" borderId="15" xfId="0" applyFont="1" applyBorder="1" applyAlignment="1">
      <alignment horizontal="justify"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1" fillId="0" borderId="0" xfId="0" applyFont="1" applyAlignment="1">
      <alignment horizontal="right"/>
    </xf>
    <xf numFmtId="0" fontId="10" fillId="0" borderId="0" xfId="0" applyFont="1"/>
    <xf numFmtId="0" fontId="10" fillId="0" borderId="0" xfId="0" applyFont="1" applyAlignment="1">
      <alignment horizontal="right"/>
    </xf>
    <xf numFmtId="0" fontId="10" fillId="0" borderId="0" xfId="0" applyFont="1" applyAlignment="1">
      <alignment horizontal="center"/>
    </xf>
    <xf numFmtId="0" fontId="10" fillId="0" borderId="0" xfId="0" applyFont="1" applyAlignment="1">
      <alignment wrapText="1"/>
    </xf>
    <xf numFmtId="0" fontId="1" fillId="0" borderId="0" xfId="0" applyFont="1" applyAlignment="1">
      <alignment horizontal="center" wrapText="1"/>
    </xf>
    <xf numFmtId="0" fontId="11" fillId="0" borderId="0" xfId="0" applyFont="1" applyAlignment="1">
      <alignment horizontal="right"/>
    </xf>
    <xf numFmtId="0" fontId="4" fillId="2" borderId="0" xfId="0" applyFont="1" applyFill="1" applyAlignment="1">
      <alignment horizontal="center" vertical="center" wrapText="1"/>
    </xf>
    <xf numFmtId="0" fontId="1"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0" borderId="0" xfId="0" applyFont="1" applyAlignment="1">
      <alignment horizontal="justify" vertical="center" wrapText="1"/>
    </xf>
    <xf numFmtId="0" fontId="8" fillId="0" borderId="0" xfId="0" applyFont="1" applyAlignment="1">
      <alignment horizontal="center" vertical="center" wrapText="1"/>
    </xf>
    <xf numFmtId="0" fontId="8" fillId="0" borderId="0" xfId="0" applyFont="1" applyAlignment="1">
      <alignment horizontal="center" wrapText="1"/>
    </xf>
  </cellXfs>
  <cellStyles count="1">
    <cellStyle name="Normale" xfId="0" builtinId="0"/>
  </cellStyles>
  <dxfs count="0"/>
  <tableStyles count="0" defaultTableStyle="TableStyleMedium2" defaultPivotStyle="PivotStyleLight16"/>
  <colors>
    <mruColors>
      <color rgb="FFF4B084"/>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0</xdr:rowOff>
    </xdr:from>
    <xdr:to>
      <xdr:col>0</xdr:col>
      <xdr:colOff>2103120</xdr:colOff>
      <xdr:row>0</xdr:row>
      <xdr:rowOff>541321</xdr:rowOff>
    </xdr:to>
    <xdr:pic>
      <xdr:nvPicPr>
        <xdr:cNvPr id="12" name="Immagine 25" descr="AVVISO PUBBLICO">
          <a:extLst>
            <a:ext uri="{FF2B5EF4-FFF2-40B4-BE49-F238E27FC236}">
              <a16:creationId xmlns:a16="http://schemas.microsoft.com/office/drawing/2014/main" id="{400D698C-98EB-4DFB-AB24-71E3CEE56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0"/>
          <a:ext cx="2007871" cy="541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0</xdr:row>
      <xdr:rowOff>53341</xdr:rowOff>
    </xdr:from>
    <xdr:to>
      <xdr:col>1</xdr:col>
      <xdr:colOff>489168</xdr:colOff>
      <xdr:row>0</xdr:row>
      <xdr:rowOff>556260</xdr:rowOff>
    </xdr:to>
    <xdr:pic>
      <xdr:nvPicPr>
        <xdr:cNvPr id="13" name="Immagine 26" descr="Immagine che contiene testo, clipart&#10;&#10;Descrizione generata automaticamente">
          <a:extLst>
            <a:ext uri="{FF2B5EF4-FFF2-40B4-BE49-F238E27FC236}">
              <a16:creationId xmlns:a16="http://schemas.microsoft.com/office/drawing/2014/main" id="{DE57FC9F-B6AE-4F9D-BF15-DEABFEF130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00575" y="53341"/>
          <a:ext cx="460593" cy="502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704850</xdr:colOff>
      <xdr:row>0</xdr:row>
      <xdr:rowOff>0</xdr:rowOff>
    </xdr:from>
    <xdr:to>
      <xdr:col>3</xdr:col>
      <xdr:colOff>1503087</xdr:colOff>
      <xdr:row>0</xdr:row>
      <xdr:rowOff>632460</xdr:rowOff>
    </xdr:to>
    <xdr:pic>
      <xdr:nvPicPr>
        <xdr:cNvPr id="14" name="Immagine 27" descr="Immagine che contiene testo&#10;&#10;Descrizione generata automaticamente">
          <a:extLst>
            <a:ext uri="{FF2B5EF4-FFF2-40B4-BE49-F238E27FC236}">
              <a16:creationId xmlns:a16="http://schemas.microsoft.com/office/drawing/2014/main" id="{FAE6C325-61BE-4FDA-9166-CDC56D6EBB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42910" y="0"/>
          <a:ext cx="798237" cy="632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C1FB-9507-4729-B6BB-F0A77C37DEA2}">
  <sheetPr>
    <pageSetUpPr fitToPage="1"/>
  </sheetPr>
  <dimension ref="A1:D39"/>
  <sheetViews>
    <sheetView tabSelected="1" zoomScaleNormal="100" workbookViewId="0">
      <selection activeCell="A2" sqref="A2:D2"/>
    </sheetView>
  </sheetViews>
  <sheetFormatPr defaultRowHeight="15" x14ac:dyDescent="0.25"/>
  <cols>
    <col min="1" max="1" width="66.7109375" style="36" customWidth="1"/>
    <col min="2" max="2" width="15.7109375" style="37" customWidth="1"/>
    <col min="3" max="3" width="24.7109375" style="38" customWidth="1"/>
    <col min="4" max="4" width="24.7109375" style="39" customWidth="1"/>
  </cols>
  <sheetData>
    <row r="1" spans="1:4" ht="60" customHeight="1" x14ac:dyDescent="0.25">
      <c r="A1" s="96"/>
      <c r="B1" s="96"/>
      <c r="C1" s="96"/>
      <c r="D1" s="96"/>
    </row>
    <row r="2" spans="1:4" ht="90" customHeight="1" x14ac:dyDescent="0.25">
      <c r="A2" s="97" t="s">
        <v>136</v>
      </c>
      <c r="B2" s="98"/>
      <c r="C2" s="98"/>
      <c r="D2" s="98"/>
    </row>
    <row r="3" spans="1:4" ht="28.9" customHeight="1" x14ac:dyDescent="0.25">
      <c r="A3" s="99" t="s">
        <v>54</v>
      </c>
      <c r="B3" s="100"/>
      <c r="C3" s="100"/>
      <c r="D3" s="100"/>
    </row>
    <row r="4" spans="1:4" ht="15.75" thickBot="1" x14ac:dyDescent="0.3">
      <c r="A4" s="3" t="s">
        <v>9</v>
      </c>
      <c r="B4" s="4" t="s">
        <v>10</v>
      </c>
      <c r="C4" s="5" t="s">
        <v>132</v>
      </c>
      <c r="D4" s="6" t="s">
        <v>39</v>
      </c>
    </row>
    <row r="5" spans="1:4" ht="43.15" customHeight="1" thickTop="1" x14ac:dyDescent="0.25">
      <c r="A5" s="7" t="s">
        <v>26</v>
      </c>
      <c r="B5" s="8" t="s">
        <v>49</v>
      </c>
      <c r="C5" s="9" t="str" cm="1">
        <f t="array" ref="C5">_xlfn.IFS(B5="Selezionare categoria",0,B5="A/10","Uffici",B5="B/4","Uffici strutturati",B5="C/1","Negozi",B5="C/2","Magazzini",B5="C/3","Laboratori",B5="C/6","Autorimesse Box Posti auto",B5="D/1","Capannoni tipici",B5="D/5","Uffici strutturati",B5="D/7","Capannoni industriali",B5="D/10","Capannoni tipici")</f>
        <v>Capannoni tipici</v>
      </c>
      <c r="D5" s="10" t="s">
        <v>69</v>
      </c>
    </row>
    <row r="6" spans="1:4" x14ac:dyDescent="0.25">
      <c r="A6" s="11" t="s">
        <v>36</v>
      </c>
      <c r="B6" s="12" cm="1">
        <f t="array" ref="B6">_xlfn.IFS(C5=0,0,C5="Uffici",2.25,C5="Uffici strutturati",2.25,C5="Negozi",3,C5="Magazzini",1.05,C5="Laboratori",1.45,C5="Autorimesse Box Posti auto",1,C5="Capannoni tipici",1.05,C5="Capannoni industriali",1)</f>
        <v>1.05</v>
      </c>
      <c r="C6" s="13">
        <f>B6/D6</f>
        <v>1</v>
      </c>
      <c r="D6" s="14" cm="1">
        <f t="array" ref="D6">_xlfn.IFS(D5="Selezionare tipologia",0,D5="Uffici",2.25,D5="Uffici strutturati",2.25,D5="Negozi",3,D5="Magazzini",1.05,D5="Laboratori",1.45,D5="Autorimesse Box Posti auto",1,D5="Capannoni tipici",1.05,D5="Capannoni industriali",1)</f>
        <v>1.05</v>
      </c>
    </row>
    <row r="7" spans="1:4" ht="29.25" x14ac:dyDescent="0.25">
      <c r="A7" s="11" t="s">
        <v>2</v>
      </c>
      <c r="B7" s="15" t="s">
        <v>72</v>
      </c>
      <c r="C7" s="16" cm="1">
        <f t="array" ref="C7">_xlfn.IFS(B7="Selezionare anno",0,B7&gt;=2017,"OTTIMO",B7&gt;=1993,"NORMALE",B7&lt;1993,"SCADENTE")</f>
        <v>0</v>
      </c>
      <c r="D7" s="17" t="s">
        <v>74</v>
      </c>
    </row>
    <row r="8" spans="1:4" x14ac:dyDescent="0.25">
      <c r="A8" s="11" t="s">
        <v>37</v>
      </c>
      <c r="B8" s="18" cm="1">
        <f t="array" ref="B8">_xlfn.IFS(C7=0,0,C7="OTTIMO",1.2,C7="NORMALE",1,C7="SCADENTE",0.9)</f>
        <v>0</v>
      </c>
      <c r="C8" s="19" t="e">
        <f>B8/D8</f>
        <v>#DIV/0!</v>
      </c>
      <c r="D8" s="20" cm="1">
        <f t="array" ref="D8">_xlfn.IFS(D7="Selezionare stato conservazione",0,D7="OTTIMO",1.2,D7="NORMALE",1,D7="SCADENTE",0.9)</f>
        <v>0</v>
      </c>
    </row>
    <row r="9" spans="1:4" x14ac:dyDescent="0.25">
      <c r="A9" s="21" t="s">
        <v>0</v>
      </c>
      <c r="B9" s="16"/>
      <c r="C9" s="19"/>
      <c r="D9" s="22">
        <v>0</v>
      </c>
    </row>
    <row r="10" spans="1:4" x14ac:dyDescent="0.25">
      <c r="A10" s="21" t="s">
        <v>128</v>
      </c>
      <c r="B10" s="16"/>
      <c r="C10" s="19"/>
      <c r="D10" s="23">
        <v>0</v>
      </c>
    </row>
    <row r="11" spans="1:4" ht="16.5" x14ac:dyDescent="0.25">
      <c r="A11" s="24" t="s">
        <v>134</v>
      </c>
      <c r="B11" s="16"/>
      <c r="C11" s="19"/>
      <c r="D11" s="20">
        <f>D10-D9</f>
        <v>0</v>
      </c>
    </row>
    <row r="12" spans="1:4" x14ac:dyDescent="0.25">
      <c r="A12" s="21" t="s">
        <v>3</v>
      </c>
      <c r="B12" s="25"/>
      <c r="C12" s="19"/>
      <c r="D12" s="20"/>
    </row>
    <row r="13" spans="1:4" x14ac:dyDescent="0.25">
      <c r="A13" s="21" t="s">
        <v>51</v>
      </c>
      <c r="B13" s="26" t="s">
        <v>75</v>
      </c>
      <c r="C13" s="19">
        <f>IF(B13="si",0.2,0)</f>
        <v>0</v>
      </c>
      <c r="D13" s="20"/>
    </row>
    <row r="14" spans="1:4" x14ac:dyDescent="0.25">
      <c r="A14" s="21" t="s">
        <v>52</v>
      </c>
      <c r="B14" s="26" t="s">
        <v>75</v>
      </c>
      <c r="C14" s="19">
        <f>IF(B14="si",0.2,0)</f>
        <v>0</v>
      </c>
      <c r="D14" s="20"/>
    </row>
    <row r="15" spans="1:4" x14ac:dyDescent="0.25">
      <c r="A15" s="21" t="s">
        <v>105</v>
      </c>
      <c r="B15" s="27" t="s">
        <v>75</v>
      </c>
      <c r="C15" s="19">
        <f>IF(B15="si",0.2,0)</f>
        <v>0</v>
      </c>
      <c r="D15" s="20"/>
    </row>
    <row r="16" spans="1:4" x14ac:dyDescent="0.25">
      <c r="A16" s="11" t="s">
        <v>4</v>
      </c>
      <c r="B16" s="27" t="s">
        <v>75</v>
      </c>
      <c r="C16" s="19">
        <f>IF(B16="si",0.2,0)</f>
        <v>0</v>
      </c>
      <c r="D16" s="20"/>
    </row>
    <row r="17" spans="1:4" x14ac:dyDescent="0.25">
      <c r="A17" s="21" t="s">
        <v>53</v>
      </c>
      <c r="B17" s="27" t="s">
        <v>75</v>
      </c>
      <c r="C17" s="19">
        <f>IF(B17="si",0.2,0)</f>
        <v>0</v>
      </c>
      <c r="D17" s="20"/>
    </row>
    <row r="18" spans="1:4" ht="15.75" thickBot="1" x14ac:dyDescent="0.3">
      <c r="A18" s="28" t="s">
        <v>5</v>
      </c>
      <c r="B18" s="29"/>
      <c r="C18" s="30">
        <f>SUM(C13:C17)</f>
        <v>0</v>
      </c>
      <c r="D18" s="31"/>
    </row>
    <row r="19" spans="1:4" ht="15.75" thickTop="1" x14ac:dyDescent="0.25">
      <c r="A19" s="32" t="s">
        <v>7</v>
      </c>
      <c r="B19" s="33"/>
      <c r="C19" s="34"/>
      <c r="D19" s="35" t="e">
        <f>((D9+(D11*C18))*C6)*C8</f>
        <v>#DIV/0!</v>
      </c>
    </row>
    <row r="20" spans="1:4" ht="6" customHeight="1" x14ac:dyDescent="0.25"/>
    <row r="21" spans="1:4" ht="41.45" customHeight="1" x14ac:dyDescent="0.25">
      <c r="A21" s="95" t="s">
        <v>76</v>
      </c>
      <c r="B21" s="95"/>
      <c r="C21" s="95"/>
      <c r="D21" s="95"/>
    </row>
    <row r="22" spans="1:4" ht="15.75" thickBot="1" x14ac:dyDescent="0.3">
      <c r="A22" s="40" t="s">
        <v>64</v>
      </c>
      <c r="B22" s="41" t="s">
        <v>15</v>
      </c>
      <c r="C22" s="42" t="s">
        <v>132</v>
      </c>
      <c r="D22" s="43" t="s">
        <v>16</v>
      </c>
    </row>
    <row r="23" spans="1:4" ht="43.15" customHeight="1" thickTop="1" x14ac:dyDescent="0.25">
      <c r="A23" s="44" t="s">
        <v>65</v>
      </c>
      <c r="B23" s="45">
        <v>0</v>
      </c>
      <c r="C23" s="46">
        <v>1</v>
      </c>
      <c r="D23" s="47">
        <f>B23*C23</f>
        <v>0</v>
      </c>
    </row>
    <row r="24" spans="1:4" ht="71.25" x14ac:dyDescent="0.25">
      <c r="A24" s="48" t="s">
        <v>131</v>
      </c>
      <c r="B24" s="49">
        <v>0</v>
      </c>
      <c r="C24" s="19">
        <v>0.5</v>
      </c>
      <c r="D24" s="20">
        <f t="shared" ref="D24:D27" si="0">B24*C24</f>
        <v>0</v>
      </c>
    </row>
    <row r="25" spans="1:4" ht="57" x14ac:dyDescent="0.25">
      <c r="A25" s="50" t="s">
        <v>67</v>
      </c>
      <c r="B25" s="49">
        <v>0</v>
      </c>
      <c r="C25" s="19">
        <v>0.25</v>
      </c>
      <c r="D25" s="20">
        <f t="shared" si="0"/>
        <v>0</v>
      </c>
    </row>
    <row r="26" spans="1:4" ht="42.75" x14ac:dyDescent="0.25">
      <c r="A26" s="50" t="s">
        <v>66</v>
      </c>
      <c r="B26" s="49">
        <v>0</v>
      </c>
      <c r="C26" s="19">
        <v>0.1</v>
      </c>
      <c r="D26" s="20">
        <f t="shared" si="0"/>
        <v>0</v>
      </c>
    </row>
    <row r="27" spans="1:4" ht="57" x14ac:dyDescent="0.25">
      <c r="A27" s="50" t="s">
        <v>135</v>
      </c>
      <c r="B27" s="49">
        <v>0</v>
      </c>
      <c r="C27" s="19">
        <v>0.2</v>
      </c>
      <c r="D27" s="20">
        <f t="shared" si="0"/>
        <v>0</v>
      </c>
    </row>
    <row r="28" spans="1:4" x14ac:dyDescent="0.25">
      <c r="A28" s="32" t="s">
        <v>17</v>
      </c>
      <c r="B28" s="33"/>
      <c r="C28" s="34"/>
      <c r="D28" s="51">
        <f>SUM(D23:D27)</f>
        <v>0</v>
      </c>
    </row>
    <row r="29" spans="1:4" ht="6" customHeight="1" x14ac:dyDescent="0.25"/>
    <row r="30" spans="1:4" ht="28.9" customHeight="1" x14ac:dyDescent="0.25">
      <c r="A30" s="95" t="s">
        <v>38</v>
      </c>
      <c r="B30" s="95"/>
      <c r="C30" s="95"/>
      <c r="D30" s="95"/>
    </row>
    <row r="31" spans="1:4" ht="15.75" thickBot="1" x14ac:dyDescent="0.3">
      <c r="A31" s="52"/>
      <c r="B31" s="33" t="s">
        <v>19</v>
      </c>
      <c r="C31" s="42" t="s">
        <v>132</v>
      </c>
      <c r="D31" s="53" t="s">
        <v>20</v>
      </c>
    </row>
    <row r="32" spans="1:4" ht="16.5" thickTop="1" thickBot="1" x14ac:dyDescent="0.3">
      <c r="A32" s="54" t="s">
        <v>18</v>
      </c>
      <c r="B32" s="55">
        <v>2015</v>
      </c>
      <c r="C32" s="56">
        <v>100</v>
      </c>
      <c r="D32" s="57">
        <v>972</v>
      </c>
    </row>
    <row r="33" spans="1:4" ht="30" thickTop="1" x14ac:dyDescent="0.25">
      <c r="A33" s="58" t="s">
        <v>27</v>
      </c>
      <c r="B33" s="59" t="s">
        <v>72</v>
      </c>
      <c r="C33" s="60" cm="1">
        <f t="array" ref="C33">_xlfn.IFS(B33="Selezionare anno",0,B33=1967,3.1,B33=1968,3.2,B33=1969,3.5,B33=1970,4,B33=1971,4.2,B33=1972,4.5,B33=1973,5.5,B33=1974,7,B33=1975,8.3,B33=1976,9.9,B33=1977,11.8,B33=1978,13.4,B33=1979,16.1,B33=1980,20.1,B33=1981,24.8,B33=1982,29.1,B33=1983,33.2,B33=1984,36.1,B33=1985,39.2,B33=1986,40.6,B33=1987,42.4,B33=1988,45.1,B33=1989,47.7,B33=1990,52.7,B33=1991,57,B33=1992,59.9,B33=1993,61.6,B33=1994,63.6,B33=1995,64.9,B33=1996,66.1,B33=1997,67.8,B33=1998,66.8,B33=1999,68,B33=2000,69.9,B33=2001,71.5,B33=2002,74.3,B33=2003,76.6,B33=2004,79.8,B33=2005,82.9,B33=2006,85.2,B33=2007,88.3,B33=2008,91.7,B33=2009,92.6,B33=2010,94,B33=2011,96.8,B33=2012,99.1,B33=2013,99.7,B33=2014,99.6,B33=2015,100,B33=2016,100.3,B33=2017,100.8,B33=2018,102.2,B33=2019,102.9,B33=2020,103.4,B33=2021,107.4,B33&gt;2021,107.4)</f>
        <v>0</v>
      </c>
      <c r="D33" s="61">
        <f>((($D$32*0.6)/$C$32)*C33)*B6</f>
        <v>0</v>
      </c>
    </row>
    <row r="34" spans="1:4" ht="6" customHeight="1" x14ac:dyDescent="0.25"/>
    <row r="35" spans="1:4" ht="28.9" customHeight="1" x14ac:dyDescent="0.25">
      <c r="A35" s="95" t="s">
        <v>28</v>
      </c>
      <c r="B35" s="95"/>
      <c r="C35" s="95"/>
      <c r="D35" s="95"/>
    </row>
    <row r="36" spans="1:4" ht="15.75" thickBot="1" x14ac:dyDescent="0.3">
      <c r="A36" s="40"/>
      <c r="B36" s="42" t="s">
        <v>23</v>
      </c>
      <c r="C36" s="42" t="s">
        <v>24</v>
      </c>
      <c r="D36" s="53" t="s">
        <v>8</v>
      </c>
    </row>
    <row r="37" spans="1:4" ht="15.75" thickTop="1" x14ac:dyDescent="0.25">
      <c r="A37" s="62" t="s">
        <v>21</v>
      </c>
      <c r="B37" s="63" t="e">
        <f>D19</f>
        <v>#DIV/0!</v>
      </c>
      <c r="C37" s="64">
        <f>$D$28</f>
        <v>0</v>
      </c>
      <c r="D37" s="47" t="e">
        <f>B37*C37</f>
        <v>#DIV/0!</v>
      </c>
    </row>
    <row r="38" spans="1:4" ht="15.75" thickBot="1" x14ac:dyDescent="0.3">
      <c r="A38" s="28" t="s">
        <v>22</v>
      </c>
      <c r="B38" s="29">
        <f>D33</f>
        <v>0</v>
      </c>
      <c r="C38" s="65">
        <f>$D$28</f>
        <v>0</v>
      </c>
      <c r="D38" s="31">
        <f>B38*C38</f>
        <v>0</v>
      </c>
    </row>
    <row r="39" spans="1:4" ht="15.75" thickTop="1" x14ac:dyDescent="0.25">
      <c r="A39" s="32" t="s">
        <v>25</v>
      </c>
      <c r="B39" s="33"/>
      <c r="C39" s="34"/>
      <c r="D39" s="66" t="e">
        <f>IF(D37-D38&lt;0,0,D37-D38)</f>
        <v>#DIV/0!</v>
      </c>
    </row>
  </sheetData>
  <mergeCells count="6">
    <mergeCell ref="A35:D35"/>
    <mergeCell ref="A1:D1"/>
    <mergeCell ref="A2:D2"/>
    <mergeCell ref="A3:D3"/>
    <mergeCell ref="A21:D21"/>
    <mergeCell ref="A30:D30"/>
  </mergeCells>
  <printOptions horizontalCentered="1"/>
  <pageMargins left="0.31496062992125984" right="0.31496062992125984" top="0.35433070866141736" bottom="0.35433070866141736" header="0.31496062992125984" footer="0.31496062992125984"/>
  <pageSetup paperSize="9" scale="73" orientation="portrait" r:id="rId1"/>
  <ignoredErrors>
    <ignoredError sqref="C6 C8 B38 D38" evalError="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234FA9D9-4E5B-4B0B-B56D-EDFC17ED002D}">
          <x14:formula1>
            <xm:f>Elenchi_produttivo!$A$2:$A$15</xm:f>
          </x14:formula1>
          <xm:sqref>B5</xm:sqref>
        </x14:dataValidation>
        <x14:dataValidation type="list" allowBlank="1" showInputMessage="1" showErrorMessage="1" xr:uid="{E47031EE-D25F-4372-9521-EDD91811C791}">
          <x14:formula1>
            <xm:f>Elenchi_produttivo!$B$2:$B$61</xm:f>
          </x14:formula1>
          <xm:sqref>B7</xm:sqref>
        </x14:dataValidation>
        <x14:dataValidation type="list" allowBlank="1" showInputMessage="1" showErrorMessage="1" xr:uid="{B4C7ABDC-5CBD-47EA-BC17-3544B7F3E2F9}">
          <x14:formula1>
            <xm:f>Elenchi_produttivo!$E$2:$E$4</xm:f>
          </x14:formula1>
          <xm:sqref>B17</xm:sqref>
        </x14:dataValidation>
        <x14:dataValidation type="list" allowBlank="1" showInputMessage="1" showErrorMessage="1" xr:uid="{CF562AA5-FA6E-4636-BF8C-E1FF37C82E64}">
          <x14:formula1>
            <xm:f>Elenchi_produttivo!$D$2:$D$4</xm:f>
          </x14:formula1>
          <xm:sqref>B13</xm:sqref>
        </x14:dataValidation>
        <x14:dataValidation type="list" allowBlank="1" showInputMessage="1" showErrorMessage="1" xr:uid="{6BD7ECA5-A176-4BB1-935D-A4F6DD8C8FA5}">
          <x14:formula1>
            <xm:f>Elenchi_produttivo!$C$2:$C$4</xm:f>
          </x14:formula1>
          <xm:sqref>B14</xm:sqref>
        </x14:dataValidation>
        <x14:dataValidation type="list" allowBlank="1" showInputMessage="1" showErrorMessage="1" xr:uid="{90768C61-C631-4D2D-B968-BA6CC9115DD1}">
          <x14:formula1>
            <xm:f>Elenchi_produttivo!$F$2:$F$4</xm:f>
          </x14:formula1>
          <xm:sqref>B15</xm:sqref>
        </x14:dataValidation>
        <x14:dataValidation type="list" allowBlank="1" showInputMessage="1" showErrorMessage="1" xr:uid="{EB6A7E85-C3FF-4849-AF4A-44F8D0C3EA02}">
          <x14:formula1>
            <xm:f>Elenchi_produttivo!$G$2:$G$4</xm:f>
          </x14:formula1>
          <xm:sqref>B16</xm:sqref>
        </x14:dataValidation>
        <x14:dataValidation type="list" allowBlank="1" showInputMessage="1" showErrorMessage="1" xr:uid="{938666B5-E3BF-4B9F-B147-4B3197DE1B94}">
          <x14:formula1>
            <xm:f>Elenchi_produttivo!$I$2:$I$5</xm:f>
          </x14:formula1>
          <xm:sqref>D7</xm:sqref>
        </x14:dataValidation>
        <x14:dataValidation type="list" allowBlank="1" showInputMessage="1" showErrorMessage="1" xr:uid="{B511C8D7-7D33-4DA0-90AE-6A1ADF3D1DFC}">
          <x14:formula1>
            <xm:f>Elenchi_produttivo!$H$2:$H$10</xm:f>
          </x14:formula1>
          <xm:sqref>D5</xm:sqref>
        </x14:dataValidation>
        <x14:dataValidation type="list" allowBlank="1" showInputMessage="1" showErrorMessage="1" xr:uid="{1708A96C-FCC3-457B-8F5C-713C33C79782}">
          <x14:formula1>
            <xm:f>Elenchi_produttivo!$B$1:$B$62</xm:f>
          </x14:formula1>
          <xm:sqref>B33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0DAE-C405-4A2E-91C2-FE77010B09BE}">
  <dimension ref="A1:C47"/>
  <sheetViews>
    <sheetView topLeftCell="A33" zoomScaleNormal="100" workbookViewId="0">
      <selection activeCell="G7" sqref="G7"/>
    </sheetView>
  </sheetViews>
  <sheetFormatPr defaultRowHeight="15" x14ac:dyDescent="0.25"/>
  <cols>
    <col min="1" max="1" width="21.7109375" style="81" customWidth="1"/>
    <col min="2" max="2" width="25.7109375" style="81" customWidth="1"/>
    <col min="3" max="3" width="45.7109375" style="81" customWidth="1"/>
  </cols>
  <sheetData>
    <row r="1" spans="1:3" s="2" customFormat="1" x14ac:dyDescent="0.25">
      <c r="A1" s="102" t="s">
        <v>78</v>
      </c>
      <c r="B1" s="102"/>
      <c r="C1" s="102"/>
    </row>
    <row r="2" spans="1:3" x14ac:dyDescent="0.25">
      <c r="A2" s="102" t="s">
        <v>79</v>
      </c>
      <c r="B2" s="102"/>
      <c r="C2" s="102"/>
    </row>
    <row r="3" spans="1:3" x14ac:dyDescent="0.25">
      <c r="A3" s="102" t="s">
        <v>80</v>
      </c>
      <c r="B3" s="102"/>
      <c r="C3" s="102"/>
    </row>
    <row r="4" spans="1:3" x14ac:dyDescent="0.25">
      <c r="A4" s="102" t="s">
        <v>123</v>
      </c>
      <c r="B4" s="102"/>
      <c r="C4" s="102"/>
    </row>
    <row r="5" spans="1:3" x14ac:dyDescent="0.25">
      <c r="A5" s="103" t="s">
        <v>81</v>
      </c>
      <c r="B5" s="103"/>
      <c r="C5" s="103"/>
    </row>
    <row r="6" spans="1:3" ht="9" customHeight="1" x14ac:dyDescent="0.25">
      <c r="A6" s="67"/>
      <c r="B6" s="67"/>
      <c r="C6" s="67"/>
    </row>
    <row r="7" spans="1:3" ht="369" customHeight="1" x14ac:dyDescent="0.25">
      <c r="A7" s="101" t="s">
        <v>133</v>
      </c>
      <c r="B7" s="101"/>
      <c r="C7" s="101"/>
    </row>
    <row r="8" spans="1:3" ht="9" customHeight="1" x14ac:dyDescent="0.25">
      <c r="A8" s="68"/>
      <c r="B8" s="68"/>
      <c r="C8" s="68"/>
    </row>
    <row r="9" spans="1:3" x14ac:dyDescent="0.25">
      <c r="A9" s="103" t="s">
        <v>122</v>
      </c>
      <c r="B9" s="103"/>
      <c r="C9" s="103"/>
    </row>
    <row r="10" spans="1:3" x14ac:dyDescent="0.25">
      <c r="A10" s="103" t="s">
        <v>82</v>
      </c>
      <c r="B10" s="103"/>
      <c r="C10" s="103"/>
    </row>
    <row r="11" spans="1:3" ht="114" customHeight="1" x14ac:dyDescent="0.25">
      <c r="A11" s="101" t="s">
        <v>104</v>
      </c>
      <c r="B11" s="101"/>
      <c r="C11" s="101"/>
    </row>
    <row r="12" spans="1:3" ht="36" customHeight="1" x14ac:dyDescent="0.25">
      <c r="A12" s="101" t="s">
        <v>83</v>
      </c>
      <c r="B12" s="101"/>
      <c r="C12" s="101"/>
    </row>
    <row r="13" spans="1:3" ht="9" customHeight="1" x14ac:dyDescent="0.25">
      <c r="A13" s="68"/>
      <c r="B13" s="68"/>
      <c r="C13" s="68"/>
    </row>
    <row r="14" spans="1:3" x14ac:dyDescent="0.25">
      <c r="A14" s="69" t="s">
        <v>84</v>
      </c>
      <c r="B14" s="70" t="s">
        <v>85</v>
      </c>
      <c r="C14" s="71" t="s">
        <v>86</v>
      </c>
    </row>
    <row r="15" spans="1:3" ht="138" customHeight="1" x14ac:dyDescent="0.25">
      <c r="A15" s="72" t="s">
        <v>87</v>
      </c>
      <c r="B15" s="73" t="s">
        <v>88</v>
      </c>
      <c r="C15" s="74" t="s">
        <v>89</v>
      </c>
    </row>
    <row r="16" spans="1:3" ht="228" x14ac:dyDescent="0.25">
      <c r="A16" s="75" t="s">
        <v>90</v>
      </c>
      <c r="B16" s="76" t="s">
        <v>88</v>
      </c>
      <c r="C16" s="77" t="s">
        <v>124</v>
      </c>
    </row>
    <row r="17" spans="1:3" ht="63" customHeight="1" x14ac:dyDescent="0.25">
      <c r="A17" s="72" t="s">
        <v>91</v>
      </c>
      <c r="B17" s="73" t="s">
        <v>88</v>
      </c>
      <c r="C17" s="74" t="s">
        <v>92</v>
      </c>
    </row>
    <row r="18" spans="1:3" ht="199.5" x14ac:dyDescent="0.25">
      <c r="A18" s="75" t="s">
        <v>93</v>
      </c>
      <c r="B18" s="76" t="s">
        <v>88</v>
      </c>
      <c r="C18" s="77" t="s">
        <v>125</v>
      </c>
    </row>
    <row r="19" spans="1:3" ht="114" x14ac:dyDescent="0.25">
      <c r="A19" s="72" t="s">
        <v>94</v>
      </c>
      <c r="B19" s="73" t="s">
        <v>95</v>
      </c>
      <c r="C19" s="74" t="s">
        <v>129</v>
      </c>
    </row>
    <row r="20" spans="1:3" ht="51" customHeight="1" x14ac:dyDescent="0.25">
      <c r="A20" s="75" t="s">
        <v>115</v>
      </c>
      <c r="B20" s="76" t="s">
        <v>88</v>
      </c>
      <c r="C20" s="77" t="s">
        <v>119</v>
      </c>
    </row>
    <row r="21" spans="1:3" ht="48" customHeight="1" x14ac:dyDescent="0.25">
      <c r="A21" s="72" t="s">
        <v>116</v>
      </c>
      <c r="B21" s="73" t="s">
        <v>88</v>
      </c>
      <c r="C21" s="74" t="s">
        <v>120</v>
      </c>
    </row>
    <row r="22" spans="1:3" ht="93" customHeight="1" x14ac:dyDescent="0.25">
      <c r="A22" s="75" t="s">
        <v>106</v>
      </c>
      <c r="B22" s="76" t="s">
        <v>88</v>
      </c>
      <c r="C22" s="77" t="s">
        <v>113</v>
      </c>
    </row>
    <row r="23" spans="1:3" ht="66" customHeight="1" x14ac:dyDescent="0.25">
      <c r="A23" s="72" t="s">
        <v>117</v>
      </c>
      <c r="B23" s="73" t="s">
        <v>88</v>
      </c>
      <c r="C23" s="74" t="s">
        <v>114</v>
      </c>
    </row>
    <row r="24" spans="1:3" ht="48" customHeight="1" x14ac:dyDescent="0.25">
      <c r="A24" s="78" t="s">
        <v>118</v>
      </c>
      <c r="B24" s="79" t="s">
        <v>88</v>
      </c>
      <c r="C24" s="80" t="s">
        <v>121</v>
      </c>
    </row>
    <row r="25" spans="1:3" ht="9" customHeight="1" x14ac:dyDescent="0.25"/>
    <row r="26" spans="1:3" ht="18" customHeight="1" x14ac:dyDescent="0.25">
      <c r="A26" s="103" t="s">
        <v>96</v>
      </c>
      <c r="B26" s="103"/>
      <c r="C26" s="103"/>
    </row>
    <row r="27" spans="1:3" ht="18" customHeight="1" x14ac:dyDescent="0.25">
      <c r="A27" s="103" t="s">
        <v>97</v>
      </c>
      <c r="B27" s="103"/>
      <c r="C27" s="103"/>
    </row>
    <row r="28" spans="1:3" ht="93" customHeight="1" x14ac:dyDescent="0.25">
      <c r="A28" s="101" t="s">
        <v>126</v>
      </c>
      <c r="B28" s="101"/>
      <c r="C28" s="101"/>
    </row>
    <row r="29" spans="1:3" ht="75" customHeight="1" x14ac:dyDescent="0.25">
      <c r="A29" s="101" t="s">
        <v>98</v>
      </c>
      <c r="B29" s="101"/>
      <c r="C29" s="101"/>
    </row>
    <row r="30" spans="1:3" ht="33" customHeight="1" x14ac:dyDescent="0.25">
      <c r="A30" s="101" t="s">
        <v>83</v>
      </c>
      <c r="B30" s="101"/>
      <c r="C30" s="101"/>
    </row>
    <row r="31" spans="1:3" ht="9" customHeight="1" x14ac:dyDescent="0.25">
      <c r="A31" s="68"/>
      <c r="B31" s="68"/>
      <c r="C31" s="68"/>
    </row>
    <row r="32" spans="1:3" x14ac:dyDescent="0.25">
      <c r="A32" s="69" t="s">
        <v>84</v>
      </c>
      <c r="B32" s="70" t="s">
        <v>85</v>
      </c>
      <c r="C32" s="71" t="s">
        <v>86</v>
      </c>
    </row>
    <row r="33" spans="1:3" ht="123" customHeight="1" x14ac:dyDescent="0.25">
      <c r="A33" s="72" t="s">
        <v>108</v>
      </c>
      <c r="B33" s="73" t="s">
        <v>95</v>
      </c>
      <c r="C33" s="74" t="s">
        <v>107</v>
      </c>
    </row>
    <row r="34" spans="1:3" ht="120" customHeight="1" x14ac:dyDescent="0.25">
      <c r="A34" s="75" t="s">
        <v>109</v>
      </c>
      <c r="B34" s="76" t="s">
        <v>95</v>
      </c>
      <c r="C34" s="77" t="s">
        <v>107</v>
      </c>
    </row>
    <row r="35" spans="1:3" ht="120" customHeight="1" x14ac:dyDescent="0.25">
      <c r="A35" s="72" t="s">
        <v>110</v>
      </c>
      <c r="B35" s="73" t="s">
        <v>95</v>
      </c>
      <c r="C35" s="74" t="s">
        <v>107</v>
      </c>
    </row>
    <row r="36" spans="1:3" ht="120" customHeight="1" x14ac:dyDescent="0.25">
      <c r="A36" s="75" t="s">
        <v>111</v>
      </c>
      <c r="B36" s="76" t="s">
        <v>95</v>
      </c>
      <c r="C36" s="77" t="s">
        <v>107</v>
      </c>
    </row>
    <row r="37" spans="1:3" ht="120" customHeight="1" x14ac:dyDescent="0.25">
      <c r="A37" s="82" t="s">
        <v>112</v>
      </c>
      <c r="B37" s="83" t="s">
        <v>95</v>
      </c>
      <c r="C37" s="84" t="s">
        <v>107</v>
      </c>
    </row>
    <row r="38" spans="1:3" ht="9" customHeight="1" x14ac:dyDescent="0.25"/>
    <row r="39" spans="1:3" ht="18" customHeight="1" x14ac:dyDescent="0.25">
      <c r="A39" s="102" t="s">
        <v>99</v>
      </c>
      <c r="B39" s="102"/>
      <c r="C39" s="102"/>
    </row>
    <row r="40" spans="1:3" ht="18" customHeight="1" x14ac:dyDescent="0.25">
      <c r="A40" s="102" t="s">
        <v>100</v>
      </c>
      <c r="B40" s="102"/>
      <c r="C40" s="102"/>
    </row>
    <row r="41" spans="1:3" ht="111" customHeight="1" x14ac:dyDescent="0.25">
      <c r="A41" s="101" t="s">
        <v>101</v>
      </c>
      <c r="B41" s="101"/>
      <c r="C41" s="101"/>
    </row>
    <row r="42" spans="1:3" ht="135" customHeight="1" x14ac:dyDescent="0.25">
      <c r="A42" s="101" t="s">
        <v>102</v>
      </c>
      <c r="B42" s="101"/>
      <c r="C42" s="101"/>
    </row>
    <row r="43" spans="1:3" ht="108" customHeight="1" x14ac:dyDescent="0.25">
      <c r="A43" s="101" t="s">
        <v>130</v>
      </c>
      <c r="B43" s="101"/>
      <c r="C43" s="101"/>
    </row>
    <row r="44" spans="1:3" ht="36.6" customHeight="1" x14ac:dyDescent="0.25">
      <c r="A44" s="101" t="s">
        <v>83</v>
      </c>
      <c r="B44" s="101"/>
      <c r="C44" s="101"/>
    </row>
    <row r="45" spans="1:3" ht="9" customHeight="1" x14ac:dyDescent="0.25"/>
    <row r="46" spans="1:3" x14ac:dyDescent="0.25">
      <c r="A46" s="69" t="s">
        <v>84</v>
      </c>
      <c r="B46" s="70" t="s">
        <v>85</v>
      </c>
      <c r="C46" s="71" t="s">
        <v>86</v>
      </c>
    </row>
    <row r="47" spans="1:3" ht="48" customHeight="1" x14ac:dyDescent="0.25">
      <c r="A47" s="82" t="s">
        <v>127</v>
      </c>
      <c r="B47" s="85" t="s">
        <v>88</v>
      </c>
      <c r="C47" s="84" t="s">
        <v>103</v>
      </c>
    </row>
  </sheetData>
  <mergeCells count="21">
    <mergeCell ref="A28:C28"/>
    <mergeCell ref="A1:C1"/>
    <mergeCell ref="A2:C2"/>
    <mergeCell ref="A3:C3"/>
    <mergeCell ref="A5:C5"/>
    <mergeCell ref="A7:C7"/>
    <mergeCell ref="A9:C9"/>
    <mergeCell ref="A10:C10"/>
    <mergeCell ref="A11:C11"/>
    <mergeCell ref="A12:C12"/>
    <mergeCell ref="A26:C26"/>
    <mergeCell ref="A27:C27"/>
    <mergeCell ref="A4:C4"/>
    <mergeCell ref="A44:C44"/>
    <mergeCell ref="A29:C29"/>
    <mergeCell ref="A30:C30"/>
    <mergeCell ref="A39:C39"/>
    <mergeCell ref="A40:C40"/>
    <mergeCell ref="A41:C41"/>
    <mergeCell ref="A42:C42"/>
    <mergeCell ref="A43:C43"/>
  </mergeCells>
  <printOptions horizontalCentered="1"/>
  <pageMargins left="0.31496062992125984" right="0.31496062992125984"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4491C-E23C-4FE8-BE7C-2074B207CA1D}">
  <sheetPr>
    <pageSetUpPr fitToPage="1"/>
  </sheetPr>
  <dimension ref="A1:J62"/>
  <sheetViews>
    <sheetView workbookViewId="0">
      <selection activeCell="B2" sqref="B2"/>
    </sheetView>
  </sheetViews>
  <sheetFormatPr defaultRowHeight="15" x14ac:dyDescent="0.25"/>
  <cols>
    <col min="1" max="1" width="13.140625" style="90" customWidth="1"/>
    <col min="2" max="2" width="13.28515625" style="89" customWidth="1"/>
    <col min="3" max="7" width="13.28515625" style="90" customWidth="1"/>
    <col min="8" max="8" width="18.5703125" style="86" customWidth="1"/>
    <col min="9" max="9" width="16" style="89" customWidth="1"/>
    <col min="10" max="10" width="28.85546875" style="92" customWidth="1"/>
  </cols>
  <sheetData>
    <row r="1" spans="1:10" ht="43.5" x14ac:dyDescent="0.25">
      <c r="A1" s="86" t="s">
        <v>1</v>
      </c>
      <c r="B1" s="86" t="s">
        <v>11</v>
      </c>
      <c r="C1" s="86" t="s">
        <v>12</v>
      </c>
      <c r="D1" s="86" t="s">
        <v>45</v>
      </c>
      <c r="E1" s="86" t="s">
        <v>61</v>
      </c>
      <c r="F1" s="86" t="s">
        <v>13</v>
      </c>
      <c r="G1" s="86" t="s">
        <v>14</v>
      </c>
      <c r="H1" s="86" t="s">
        <v>29</v>
      </c>
      <c r="I1" s="86" t="s">
        <v>30</v>
      </c>
      <c r="J1" s="86" t="s">
        <v>40</v>
      </c>
    </row>
    <row r="2" spans="1:10" s="1" customFormat="1" ht="42.75" x14ac:dyDescent="0.25">
      <c r="A2" s="87" t="s">
        <v>71</v>
      </c>
      <c r="B2" s="87" t="s">
        <v>72</v>
      </c>
      <c r="C2" s="87" t="s">
        <v>75</v>
      </c>
      <c r="D2" s="87" t="s">
        <v>75</v>
      </c>
      <c r="E2" s="87" t="s">
        <v>75</v>
      </c>
      <c r="F2" s="87" t="s">
        <v>75</v>
      </c>
      <c r="G2" s="87" t="s">
        <v>75</v>
      </c>
      <c r="H2" s="87" t="s">
        <v>73</v>
      </c>
      <c r="I2" s="87" t="s">
        <v>74</v>
      </c>
      <c r="J2" s="87"/>
    </row>
    <row r="3" spans="1:10" ht="29.25" x14ac:dyDescent="0.25">
      <c r="A3" s="88" t="s">
        <v>57</v>
      </c>
      <c r="B3" s="89">
        <v>1967</v>
      </c>
      <c r="C3" s="88" t="s">
        <v>31</v>
      </c>
      <c r="D3" s="88" t="s">
        <v>31</v>
      </c>
      <c r="E3" s="88" t="s">
        <v>31</v>
      </c>
      <c r="F3" s="90" t="s">
        <v>31</v>
      </c>
      <c r="G3" s="90" t="s">
        <v>31</v>
      </c>
      <c r="H3" s="86" t="s">
        <v>62</v>
      </c>
      <c r="I3" s="91" t="s">
        <v>32</v>
      </c>
      <c r="J3" s="92" t="s">
        <v>42</v>
      </c>
    </row>
    <row r="4" spans="1:10" ht="43.5" x14ac:dyDescent="0.25">
      <c r="A4" s="88" t="s">
        <v>59</v>
      </c>
      <c r="B4" s="89">
        <v>1968</v>
      </c>
      <c r="C4" s="88" t="s">
        <v>33</v>
      </c>
      <c r="D4" s="88" t="s">
        <v>33</v>
      </c>
      <c r="E4" s="88" t="s">
        <v>33</v>
      </c>
      <c r="F4" s="90" t="s">
        <v>33</v>
      </c>
      <c r="G4" s="90" t="s">
        <v>33</v>
      </c>
      <c r="H4" s="86" t="s">
        <v>68</v>
      </c>
      <c r="I4" s="91" t="s">
        <v>34</v>
      </c>
      <c r="J4" s="92" t="s">
        <v>43</v>
      </c>
    </row>
    <row r="5" spans="1:10" ht="43.5" x14ac:dyDescent="0.25">
      <c r="A5" s="88" t="s">
        <v>55</v>
      </c>
      <c r="B5" s="89">
        <v>1969</v>
      </c>
      <c r="H5" s="86" t="s">
        <v>58</v>
      </c>
      <c r="I5" s="91" t="s">
        <v>35</v>
      </c>
      <c r="J5" s="92" t="s">
        <v>44</v>
      </c>
    </row>
    <row r="6" spans="1:10" ht="57.75" x14ac:dyDescent="0.25">
      <c r="A6" s="88" t="s">
        <v>47</v>
      </c>
      <c r="B6" s="89">
        <v>1970</v>
      </c>
      <c r="H6" s="86" t="s">
        <v>63</v>
      </c>
      <c r="J6" s="92" t="s">
        <v>41</v>
      </c>
    </row>
    <row r="7" spans="1:10" x14ac:dyDescent="0.25">
      <c r="A7" s="88" t="s">
        <v>48</v>
      </c>
      <c r="B7" s="89">
        <v>1971</v>
      </c>
      <c r="H7" s="93" t="s">
        <v>46</v>
      </c>
    </row>
    <row r="8" spans="1:10" ht="29.25" x14ac:dyDescent="0.25">
      <c r="A8" s="88" t="s">
        <v>6</v>
      </c>
      <c r="B8" s="89">
        <v>1972</v>
      </c>
      <c r="H8" s="93" t="s">
        <v>77</v>
      </c>
    </row>
    <row r="9" spans="1:10" x14ac:dyDescent="0.25">
      <c r="A9" s="88" t="s">
        <v>49</v>
      </c>
      <c r="B9" s="36">
        <v>1973</v>
      </c>
      <c r="C9" s="88"/>
      <c r="D9" s="88"/>
      <c r="E9" s="88"/>
      <c r="F9" s="88"/>
      <c r="G9" s="88"/>
      <c r="H9" s="93" t="s">
        <v>69</v>
      </c>
    </row>
    <row r="10" spans="1:10" ht="29.25" x14ac:dyDescent="0.25">
      <c r="A10" s="88" t="s">
        <v>60</v>
      </c>
      <c r="B10" s="36">
        <v>1974</v>
      </c>
      <c r="C10" s="88"/>
      <c r="D10" s="88"/>
      <c r="E10" s="88"/>
      <c r="F10" s="88"/>
      <c r="G10" s="88"/>
      <c r="H10" s="86" t="s">
        <v>70</v>
      </c>
    </row>
    <row r="11" spans="1:10" x14ac:dyDescent="0.25">
      <c r="A11" s="88" t="s">
        <v>56</v>
      </c>
      <c r="B11" s="89">
        <v>1975</v>
      </c>
    </row>
    <row r="12" spans="1:10" x14ac:dyDescent="0.25">
      <c r="A12" s="88" t="s">
        <v>50</v>
      </c>
      <c r="B12" s="89">
        <v>1976</v>
      </c>
    </row>
    <row r="13" spans="1:10" x14ac:dyDescent="0.25">
      <c r="A13" s="88"/>
      <c r="B13" s="89">
        <v>1977</v>
      </c>
    </row>
    <row r="14" spans="1:10" x14ac:dyDescent="0.25">
      <c r="A14" s="94"/>
      <c r="B14" s="89">
        <v>1978</v>
      </c>
    </row>
    <row r="15" spans="1:10" x14ac:dyDescent="0.25">
      <c r="A15" s="94"/>
      <c r="B15" s="89">
        <v>1979</v>
      </c>
    </row>
    <row r="16" spans="1:10" x14ac:dyDescent="0.25">
      <c r="B16" s="89">
        <v>1980</v>
      </c>
    </row>
    <row r="17" spans="2:2" x14ac:dyDescent="0.25">
      <c r="B17" s="89">
        <v>1981</v>
      </c>
    </row>
    <row r="18" spans="2:2" x14ac:dyDescent="0.25">
      <c r="B18" s="89">
        <v>1982</v>
      </c>
    </row>
    <row r="19" spans="2:2" x14ac:dyDescent="0.25">
      <c r="B19" s="89">
        <v>1983</v>
      </c>
    </row>
    <row r="20" spans="2:2" x14ac:dyDescent="0.25">
      <c r="B20" s="89">
        <v>1984</v>
      </c>
    </row>
    <row r="21" spans="2:2" x14ac:dyDescent="0.25">
      <c r="B21" s="89">
        <v>1985</v>
      </c>
    </row>
    <row r="22" spans="2:2" x14ac:dyDescent="0.25">
      <c r="B22" s="89">
        <v>1986</v>
      </c>
    </row>
    <row r="23" spans="2:2" x14ac:dyDescent="0.25">
      <c r="B23" s="89">
        <v>1987</v>
      </c>
    </row>
    <row r="24" spans="2:2" x14ac:dyDescent="0.25">
      <c r="B24" s="89">
        <v>1988</v>
      </c>
    </row>
    <row r="25" spans="2:2" x14ac:dyDescent="0.25">
      <c r="B25" s="89">
        <v>1989</v>
      </c>
    </row>
    <row r="26" spans="2:2" x14ac:dyDescent="0.25">
      <c r="B26" s="89">
        <v>1990</v>
      </c>
    </row>
    <row r="27" spans="2:2" x14ac:dyDescent="0.25">
      <c r="B27" s="89">
        <v>1991</v>
      </c>
    </row>
    <row r="28" spans="2:2" x14ac:dyDescent="0.25">
      <c r="B28" s="89">
        <v>1992</v>
      </c>
    </row>
    <row r="29" spans="2:2" x14ac:dyDescent="0.25">
      <c r="B29" s="89">
        <v>1993</v>
      </c>
    </row>
    <row r="30" spans="2:2" x14ac:dyDescent="0.25">
      <c r="B30" s="89">
        <v>1994</v>
      </c>
    </row>
    <row r="31" spans="2:2" x14ac:dyDescent="0.25">
      <c r="B31" s="89">
        <v>1995</v>
      </c>
    </row>
    <row r="32" spans="2:2" x14ac:dyDescent="0.25">
      <c r="B32" s="89">
        <v>1996</v>
      </c>
    </row>
    <row r="33" spans="2:2" x14ac:dyDescent="0.25">
      <c r="B33" s="89">
        <v>1997</v>
      </c>
    </row>
    <row r="34" spans="2:2" x14ac:dyDescent="0.25">
      <c r="B34" s="89">
        <v>1998</v>
      </c>
    </row>
    <row r="35" spans="2:2" x14ac:dyDescent="0.25">
      <c r="B35" s="89">
        <v>1999</v>
      </c>
    </row>
    <row r="36" spans="2:2" x14ac:dyDescent="0.25">
      <c r="B36" s="89">
        <v>2000</v>
      </c>
    </row>
    <row r="37" spans="2:2" x14ac:dyDescent="0.25">
      <c r="B37" s="89">
        <v>2001</v>
      </c>
    </row>
    <row r="38" spans="2:2" x14ac:dyDescent="0.25">
      <c r="B38" s="89">
        <v>2002</v>
      </c>
    </row>
    <row r="39" spans="2:2" x14ac:dyDescent="0.25">
      <c r="B39" s="89">
        <v>2003</v>
      </c>
    </row>
    <row r="40" spans="2:2" x14ac:dyDescent="0.25">
      <c r="B40" s="89">
        <v>2004</v>
      </c>
    </row>
    <row r="41" spans="2:2" x14ac:dyDescent="0.25">
      <c r="B41" s="89">
        <v>2005</v>
      </c>
    </row>
    <row r="42" spans="2:2" x14ac:dyDescent="0.25">
      <c r="B42" s="89">
        <v>2006</v>
      </c>
    </row>
    <row r="43" spans="2:2" x14ac:dyDescent="0.25">
      <c r="B43" s="89">
        <v>2007</v>
      </c>
    </row>
    <row r="44" spans="2:2" x14ac:dyDescent="0.25">
      <c r="B44" s="89">
        <v>2008</v>
      </c>
    </row>
    <row r="45" spans="2:2" x14ac:dyDescent="0.25">
      <c r="B45" s="89">
        <v>2009</v>
      </c>
    </row>
    <row r="46" spans="2:2" x14ac:dyDescent="0.25">
      <c r="B46" s="89">
        <v>2010</v>
      </c>
    </row>
    <row r="47" spans="2:2" x14ac:dyDescent="0.25">
      <c r="B47" s="89">
        <v>2011</v>
      </c>
    </row>
    <row r="48" spans="2:2" x14ac:dyDescent="0.25">
      <c r="B48" s="89">
        <v>2012</v>
      </c>
    </row>
    <row r="49" spans="2:2" x14ac:dyDescent="0.25">
      <c r="B49" s="89">
        <v>2013</v>
      </c>
    </row>
    <row r="50" spans="2:2" x14ac:dyDescent="0.25">
      <c r="B50" s="89">
        <v>2014</v>
      </c>
    </row>
    <row r="51" spans="2:2" x14ac:dyDescent="0.25">
      <c r="B51" s="89">
        <v>2015</v>
      </c>
    </row>
    <row r="52" spans="2:2" x14ac:dyDescent="0.25">
      <c r="B52" s="89">
        <v>2016</v>
      </c>
    </row>
    <row r="53" spans="2:2" x14ac:dyDescent="0.25">
      <c r="B53" s="89">
        <v>2017</v>
      </c>
    </row>
    <row r="54" spans="2:2" x14ac:dyDescent="0.25">
      <c r="B54" s="89">
        <v>2018</v>
      </c>
    </row>
    <row r="55" spans="2:2" x14ac:dyDescent="0.25">
      <c r="B55" s="89">
        <v>2019</v>
      </c>
    </row>
    <row r="56" spans="2:2" x14ac:dyDescent="0.25">
      <c r="B56" s="89">
        <v>2020</v>
      </c>
    </row>
    <row r="57" spans="2:2" x14ac:dyDescent="0.25">
      <c r="B57" s="89">
        <v>2021</v>
      </c>
    </row>
    <row r="58" spans="2:2" x14ac:dyDescent="0.25">
      <c r="B58" s="89">
        <v>2022</v>
      </c>
    </row>
    <row r="59" spans="2:2" x14ac:dyDescent="0.25">
      <c r="B59" s="89">
        <v>2023</v>
      </c>
    </row>
    <row r="60" spans="2:2" x14ac:dyDescent="0.25">
      <c r="B60" s="89">
        <v>2024</v>
      </c>
    </row>
    <row r="61" spans="2:2" x14ac:dyDescent="0.25">
      <c r="B61" s="89">
        <v>2025</v>
      </c>
    </row>
    <row r="62" spans="2:2" x14ac:dyDescent="0.25">
      <c r="B62" s="89">
        <v>2026</v>
      </c>
    </row>
  </sheetData>
  <printOptions horizontalCentered="1"/>
  <pageMargins left="0.31496062992125984" right="0.31496062992125984" top="0.35433070866141736" bottom="0.35433070866141736" header="0.31496062992125984" footer="0.31496062992125984"/>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Superfici_produttivo</vt:lpstr>
      <vt:lpstr>Istruzioni</vt:lpstr>
      <vt:lpstr>Elenchi_produttivo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Adriano</dc:creator>
  <cp:lastModifiedBy>Francesca Martini</cp:lastModifiedBy>
  <cp:lastPrinted>2026-05-18T08:39:25Z</cp:lastPrinted>
  <dcterms:created xsi:type="dcterms:W3CDTF">2023-02-06T18:11:50Z</dcterms:created>
  <dcterms:modified xsi:type="dcterms:W3CDTF">2026-05-18T08:39:32Z</dcterms:modified>
</cp:coreProperties>
</file>